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5" i="1"/>
  <c r="G6"/>
  <c r="G7"/>
  <c r="G4"/>
  <c r="D55"/>
  <c r="G54"/>
  <c r="C54"/>
  <c r="B54"/>
  <c r="G53"/>
  <c r="C53"/>
  <c r="G52"/>
  <c r="C52"/>
  <c r="G51"/>
  <c r="C51"/>
  <c r="G50"/>
  <c r="C50"/>
  <c r="G49"/>
  <c r="C49"/>
  <c r="G48"/>
  <c r="C48"/>
  <c r="G47"/>
  <c r="C47"/>
  <c r="G46"/>
  <c r="C46"/>
  <c r="G45"/>
  <c r="C45"/>
  <c r="G44"/>
  <c r="C44"/>
  <c r="G43"/>
  <c r="C43"/>
  <c r="G42"/>
  <c r="C42"/>
  <c r="G41"/>
  <c r="G40"/>
  <c r="C40"/>
  <c r="G39"/>
  <c r="C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G28"/>
  <c r="C28"/>
  <c r="G27"/>
  <c r="C27"/>
  <c r="G26"/>
  <c r="G25"/>
  <c r="C25"/>
  <c r="G24"/>
  <c r="C24"/>
  <c r="G23"/>
  <c r="C23"/>
  <c r="G22"/>
  <c r="C22"/>
  <c r="G21"/>
  <c r="C21"/>
  <c r="G20"/>
  <c r="C20"/>
  <c r="C19"/>
  <c r="G18"/>
  <c r="C18"/>
  <c r="C17"/>
  <c r="G16"/>
  <c r="C16"/>
  <c r="C15"/>
  <c r="D14"/>
  <c r="G13"/>
  <c r="C13"/>
  <c r="C29" s="1"/>
  <c r="G12"/>
  <c r="C12"/>
  <c r="C26" s="1"/>
  <c r="G11"/>
  <c r="G14" s="1"/>
  <c r="D10"/>
  <c r="G9"/>
  <c r="G8"/>
  <c r="E7"/>
  <c r="E56" s="1"/>
  <c r="D7"/>
  <c r="F6"/>
  <c r="G19" s="1"/>
  <c r="C6"/>
  <c r="F5"/>
  <c r="G17" s="1"/>
  <c r="C5"/>
  <c r="F4"/>
  <c r="G15" s="1"/>
  <c r="G55" s="1"/>
  <c r="C4"/>
  <c r="D56" l="1"/>
  <c r="F7"/>
  <c r="G10"/>
  <c r="G56" s="1"/>
</calcChain>
</file>

<file path=xl/sharedStrings.xml><?xml version="1.0" encoding="utf-8"?>
<sst xmlns="http://schemas.openxmlformats.org/spreadsheetml/2006/main" count="66" uniqueCount="22">
  <si>
    <t>截至时间：2016年11月25日</t>
    <phoneticPr fontId="4" type="noConversion"/>
  </si>
  <si>
    <t>单位：人民币元</t>
    <phoneticPr fontId="4" type="noConversion"/>
  </si>
  <si>
    <t>分类序号</t>
    <phoneticPr fontId="4" type="noConversion"/>
  </si>
  <si>
    <t>债权性质</t>
    <phoneticPr fontId="4" type="noConversion"/>
  </si>
  <si>
    <t>债权人名称</t>
    <phoneticPr fontId="4" type="noConversion"/>
  </si>
  <si>
    <t>调整前金额</t>
    <phoneticPr fontId="4" type="noConversion"/>
  </si>
  <si>
    <t>按变现价值调整后优先债权可受偿后金额</t>
    <phoneticPr fontId="4" type="noConversion"/>
  </si>
  <si>
    <t>转入普通债权金额</t>
    <phoneticPr fontId="4" type="noConversion"/>
  </si>
  <si>
    <t>担保</t>
    <phoneticPr fontId="1" type="noConversion"/>
  </si>
  <si>
    <t>小计</t>
    <phoneticPr fontId="1" type="noConversion"/>
  </si>
  <si>
    <t>职工</t>
    <phoneticPr fontId="1" type="noConversion"/>
  </si>
  <si>
    <t>职工债权</t>
    <phoneticPr fontId="1" type="noConversion"/>
  </si>
  <si>
    <t>社会保险-个人账户</t>
    <phoneticPr fontId="1" type="noConversion"/>
  </si>
  <si>
    <t>常熟市人力资源和社会保障局</t>
    <phoneticPr fontId="1" type="noConversion"/>
  </si>
  <si>
    <t>社会保险-统筹账户</t>
    <phoneticPr fontId="1" type="noConversion"/>
  </si>
  <si>
    <t>税务</t>
    <phoneticPr fontId="1" type="noConversion"/>
  </si>
  <si>
    <t>普通</t>
  </si>
  <si>
    <t>普通</t>
    <phoneticPr fontId="1" type="noConversion"/>
  </si>
  <si>
    <t>沈玉霞</t>
    <phoneticPr fontId="1" type="noConversion"/>
  </si>
  <si>
    <t>总计</t>
    <phoneticPr fontId="1" type="noConversion"/>
  </si>
  <si>
    <t>常熟市隆昌纺织品有限公司债权表</t>
    <phoneticPr fontId="1" type="noConversion"/>
  </si>
  <si>
    <t>调整后债权金额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</si>
</sst>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.00_);[Red]\(#,##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2" applyFill="1">
      <alignment vertical="center"/>
    </xf>
    <xf numFmtId="0" fontId="5" fillId="0" borderId="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7" fillId="2" borderId="2" xfId="4" applyNumberFormat="1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177" fontId="7" fillId="2" borderId="2" xfId="5" applyNumberFormat="1" applyFont="1" applyFill="1" applyBorder="1" applyAlignment="1">
      <alignment horizontal="right" vertical="center"/>
    </xf>
    <xf numFmtId="177" fontId="7" fillId="2" borderId="2" xfId="4" applyNumberFormat="1" applyFont="1" applyFill="1" applyBorder="1" applyAlignment="1">
      <alignment horizontal="right" vertical="center"/>
    </xf>
    <xf numFmtId="178" fontId="3" fillId="0" borderId="2" xfId="3" applyNumberFormat="1" applyFont="1" applyFill="1" applyBorder="1">
      <alignment vertical="center"/>
    </xf>
    <xf numFmtId="0" fontId="5" fillId="0" borderId="2" xfId="2" applyFont="1" applyFill="1" applyBorder="1" applyAlignment="1">
      <alignment horizontal="center" vertical="center"/>
    </xf>
    <xf numFmtId="0" fontId="8" fillId="2" borderId="2" xfId="4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177" fontId="8" fillId="2" borderId="2" xfId="5" applyNumberFormat="1" applyFont="1" applyFill="1" applyBorder="1" applyAlignment="1">
      <alignment horizontal="right" vertical="center"/>
    </xf>
    <xf numFmtId="178" fontId="5" fillId="0" borderId="2" xfId="3" applyNumberFormat="1" applyFont="1" applyFill="1" applyBorder="1">
      <alignment vertical="center"/>
    </xf>
    <xf numFmtId="0" fontId="5" fillId="0" borderId="2" xfId="2" applyFont="1" applyFill="1" applyBorder="1">
      <alignment vertical="center"/>
    </xf>
    <xf numFmtId="177" fontId="3" fillId="0" borderId="2" xfId="2" applyNumberFormat="1" applyFont="1" applyFill="1" applyBorder="1">
      <alignment vertical="center"/>
    </xf>
    <xf numFmtId="178" fontId="3" fillId="0" borderId="2" xfId="2" applyNumberFormat="1" applyFont="1" applyFill="1" applyBorder="1">
      <alignment vertical="center"/>
    </xf>
    <xf numFmtId="177" fontId="8" fillId="2" borderId="2" xfId="4" applyNumberFormat="1" applyFont="1" applyFill="1" applyBorder="1" applyAlignment="1">
      <alignment horizontal="right" vertical="center"/>
    </xf>
    <xf numFmtId="178" fontId="5" fillId="0" borderId="2" xfId="2" applyNumberFormat="1" applyFont="1" applyFill="1" applyBorder="1">
      <alignment vertical="center"/>
    </xf>
    <xf numFmtId="177" fontId="5" fillId="0" borderId="2" xfId="2" applyNumberFormat="1" applyFont="1" applyFill="1" applyBorder="1">
      <alignment vertical="center"/>
    </xf>
    <xf numFmtId="0" fontId="3" fillId="0" borderId="2" xfId="2" applyFill="1" applyBorder="1">
      <alignment vertical="center"/>
    </xf>
    <xf numFmtId="177" fontId="7" fillId="2" borderId="2" xfId="1" applyNumberFormat="1" applyFont="1" applyFill="1" applyBorder="1" applyAlignment="1">
      <alignment horizontal="center" vertical="center"/>
    </xf>
    <xf numFmtId="177" fontId="7" fillId="2" borderId="2" xfId="4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7" fillId="2" borderId="2" xfId="4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</cellXfs>
  <cellStyles count="6">
    <cellStyle name="常规" xfId="0" builtinId="0"/>
    <cellStyle name="常规 2" xfId="2"/>
    <cellStyle name="常规 3" xfId="4"/>
    <cellStyle name="千位分隔" xfId="1" builtinId="3"/>
    <cellStyle name="千位分隔 2" xfId="5"/>
    <cellStyle name="千位分隔[0]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34;&#26124;&#32442;&#32455;/&#20538;&#26435;&#23457;&#26597;/&#38534;&#26124;&#20538;&#26435;&#20154;&#30003;&#25253;&#23457;&#26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债权申报审核"/>
      <sheetName val="债权登记表（对外）"/>
      <sheetName val="债权登记表（简表）"/>
      <sheetName val="债权登记表（公告资料）"/>
      <sheetName val="债权登记表（签到）"/>
      <sheetName val="负债类"/>
      <sheetName val="应付账款调整表"/>
      <sheetName val="预收账款调整表"/>
      <sheetName val="其他应付款调整表"/>
      <sheetName val="应交税金"/>
    </sheetNames>
    <sheetDataSet>
      <sheetData sheetId="0" refreshError="1">
        <row r="4">
          <cell r="A4">
            <v>1</v>
          </cell>
          <cell r="B4" t="str">
            <v>江苏常熟农村商业银行股份有限公司</v>
          </cell>
        </row>
        <row r="5">
          <cell r="B5" t="str">
            <v>上海浦东发展银行股份有限公司常熟支行</v>
          </cell>
        </row>
        <row r="6">
          <cell r="B6" t="str">
            <v>江苏新凯盛企业发展有限公司</v>
          </cell>
        </row>
        <row r="7">
          <cell r="B7" t="str">
            <v>中国光大银行股份有限公司常熟城南支行</v>
          </cell>
        </row>
        <row r="8">
          <cell r="B8" t="str">
            <v>常熟樱松纺织有限公司</v>
          </cell>
        </row>
        <row r="9">
          <cell r="B9" t="str">
            <v>苏州呈祥染整有限公司</v>
          </cell>
        </row>
        <row r="10">
          <cell r="B10" t="str">
            <v>常熟市灵丰担保有限公司</v>
          </cell>
        </row>
        <row r="11">
          <cell r="B11" t="str">
            <v>微山县对外贸易总公司</v>
          </cell>
        </row>
        <row r="12">
          <cell r="B12" t="str">
            <v>常熟市茂兴煤炭有限公司</v>
          </cell>
        </row>
        <row r="13">
          <cell r="B13" t="str">
            <v>常熟市达冠化纤有限公司</v>
          </cell>
        </row>
        <row r="15">
          <cell r="B15" t="str">
            <v>常熟市佳恒化纤有限公司</v>
          </cell>
        </row>
        <row r="16">
          <cell r="B16" t="str">
            <v>常熟市地方税务局</v>
          </cell>
        </row>
        <row r="17">
          <cell r="B17" t="str">
            <v>常熟市阳光针织布业有限公司</v>
          </cell>
        </row>
        <row r="18">
          <cell r="B18" t="str">
            <v>常熟市联益针纺印染有限公司</v>
          </cell>
        </row>
        <row r="19">
          <cell r="B19" t="str">
            <v>常熟市国家税务局</v>
          </cell>
        </row>
        <row r="20">
          <cell r="B20" t="str">
            <v>常熟市广源贸易有限公司</v>
          </cell>
        </row>
        <row r="21">
          <cell r="B21" t="str">
            <v>浙江立成印染机械科技有限公司</v>
          </cell>
        </row>
        <row r="22">
          <cell r="B22" t="str">
            <v>孙雪昌</v>
          </cell>
        </row>
        <row r="23">
          <cell r="B23" t="str">
            <v>无锡惠山德美化工有限公司</v>
          </cell>
        </row>
        <row r="26">
          <cell r="B26" t="str">
            <v>宁波东西芳家纺用品设计有限公司</v>
          </cell>
        </row>
        <row r="27">
          <cell r="B27" t="str">
            <v>苏州市百通助剂有限公司</v>
          </cell>
        </row>
        <row r="28">
          <cell r="B28" t="str">
            <v>丹阳海企宝德服装有限公司</v>
          </cell>
        </row>
        <row r="30">
          <cell r="B30" t="str">
            <v>玛德（上虞）染料有限公司</v>
          </cell>
        </row>
        <row r="31">
          <cell r="B31" t="str">
            <v>常熟市浩达针纺织有限公司</v>
          </cell>
        </row>
        <row r="32">
          <cell r="B32" t="str">
            <v>昆山季广针织有限公司</v>
          </cell>
        </row>
        <row r="33">
          <cell r="B33" t="str">
            <v>嵊州市春天家纺厂</v>
          </cell>
        </row>
        <row r="36">
          <cell r="B36" t="str">
            <v>常熟市东湖经纬编有限公司</v>
          </cell>
        </row>
        <row r="37">
          <cell r="B37" t="str">
            <v>南通欣欣印花材料有限公司</v>
          </cell>
        </row>
        <row r="40">
          <cell r="B40" t="str">
            <v>苏州工业园区科信化工有限公司</v>
          </cell>
        </row>
        <row r="41">
          <cell r="B41" t="str">
            <v>常熟市鑫睿办公用品贸易有限公司</v>
          </cell>
        </row>
        <row r="44">
          <cell r="B44" t="str">
            <v>常熟市新星纸品厂</v>
          </cell>
        </row>
        <row r="46">
          <cell r="B46" t="str">
            <v>杭州普斯顿化工有限公司</v>
          </cell>
        </row>
        <row r="49">
          <cell r="B49" t="str">
            <v>江阴隆吉诚机械制造有限公司</v>
          </cell>
        </row>
        <row r="50">
          <cell r="B50" t="str">
            <v>常熟市民杏新型净水材料有限公司</v>
          </cell>
        </row>
        <row r="53">
          <cell r="B53" t="str">
            <v>常熟市豪杰塑业有限公司</v>
          </cell>
        </row>
        <row r="54">
          <cell r="B54" t="str">
            <v>金建平</v>
          </cell>
        </row>
        <row r="55">
          <cell r="B55" t="str">
            <v>宜兴市天驰化工有限公司</v>
          </cell>
        </row>
      </sheetData>
      <sheetData sheetId="1" refreshError="1">
        <row r="6">
          <cell r="I6">
            <v>45890000</v>
          </cell>
        </row>
        <row r="67">
          <cell r="E67" t="str">
            <v>王建佳</v>
          </cell>
        </row>
      </sheetData>
      <sheetData sheetId="2" refreshError="1">
        <row r="19">
          <cell r="M19" t="str">
            <v>已过诉讼时效</v>
          </cell>
        </row>
        <row r="65">
          <cell r="C65" t="str">
            <v>普通</v>
          </cell>
          <cell r="E65" t="str">
            <v>常熟市龙略机电有限公司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G54" sqref="G54"/>
    </sheetView>
  </sheetViews>
  <sheetFormatPr defaultRowHeight="13.5"/>
  <cols>
    <col min="1" max="1" width="6" customWidth="1"/>
    <col min="2" max="2" width="11.875" style="29" customWidth="1"/>
    <col min="3" max="3" width="33" bestFit="1" customWidth="1"/>
    <col min="4" max="4" width="18.375" bestFit="1" customWidth="1"/>
    <col min="5" max="5" width="19.5" bestFit="1" customWidth="1"/>
    <col min="6" max="6" width="18.25" bestFit="1" customWidth="1"/>
    <col min="7" max="7" width="20.75" bestFit="1" customWidth="1"/>
  </cols>
  <sheetData>
    <row r="1" spans="1:7" ht="25.5">
      <c r="A1" s="30" t="s">
        <v>20</v>
      </c>
      <c r="B1" s="30"/>
      <c r="C1" s="30"/>
      <c r="D1" s="30"/>
      <c r="E1" s="30"/>
      <c r="F1" s="30"/>
      <c r="G1" s="30"/>
    </row>
    <row r="2" spans="1:7">
      <c r="A2" s="2" t="s">
        <v>0</v>
      </c>
      <c r="B2" s="24"/>
      <c r="C2" s="3"/>
      <c r="D2" s="1"/>
      <c r="E2" s="1"/>
      <c r="F2" s="3"/>
      <c r="G2" s="3" t="s">
        <v>1</v>
      </c>
    </row>
    <row r="3" spans="1:7" ht="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21</v>
      </c>
    </row>
    <row r="4" spans="1:7">
      <c r="A4" s="5">
        <v>1</v>
      </c>
      <c r="B4" s="25" t="s">
        <v>8</v>
      </c>
      <c r="C4" s="5" t="str">
        <f>C15</f>
        <v>江苏常熟农村商业银行股份有限公司</v>
      </c>
      <c r="D4" s="7">
        <v>45890000</v>
      </c>
      <c r="E4" s="8">
        <v>36203200.369999997</v>
      </c>
      <c r="F4" s="9">
        <f>D4-E4</f>
        <v>9686799.6300000027</v>
      </c>
      <c r="G4" s="16">
        <f>E4</f>
        <v>36203200.369999997</v>
      </c>
    </row>
    <row r="5" spans="1:7">
      <c r="A5" s="5">
        <v>2</v>
      </c>
      <c r="B5" s="25" t="s">
        <v>8</v>
      </c>
      <c r="C5" s="5" t="str">
        <f>C17</f>
        <v>江苏新凯盛企业发展有限公司</v>
      </c>
      <c r="D5" s="7">
        <v>15122537.189999999</v>
      </c>
      <c r="E5" s="8">
        <v>5961178.79</v>
      </c>
      <c r="F5" s="9">
        <f t="shared" ref="F5:F6" si="0">D5-E5</f>
        <v>9161358.3999999985</v>
      </c>
      <c r="G5" s="16">
        <f t="shared" ref="G5:G7" si="1">E5</f>
        <v>5961178.79</v>
      </c>
    </row>
    <row r="6" spans="1:7">
      <c r="A6" s="5">
        <v>3</v>
      </c>
      <c r="B6" s="25" t="s">
        <v>8</v>
      </c>
      <c r="C6" s="5" t="str">
        <f>C19</f>
        <v>常熟樱松纺织有限公司</v>
      </c>
      <c r="D6" s="7">
        <v>6892582.2400000002</v>
      </c>
      <c r="E6" s="8">
        <v>1234914.78</v>
      </c>
      <c r="F6" s="9">
        <f t="shared" si="0"/>
        <v>5657667.46</v>
      </c>
      <c r="G6" s="16">
        <f t="shared" si="1"/>
        <v>1234914.78</v>
      </c>
    </row>
    <row r="7" spans="1:7">
      <c r="A7" s="11"/>
      <c r="B7" s="26"/>
      <c r="C7" s="11" t="s">
        <v>9</v>
      </c>
      <c r="D7" s="13">
        <f>SUM(D4:D6)</f>
        <v>67905119.429999992</v>
      </c>
      <c r="E7" s="13">
        <f>SUM(E4:E6)</f>
        <v>43399293.939999998</v>
      </c>
      <c r="F7" s="14">
        <f>SUM(F4:F6)</f>
        <v>24505825.490000002</v>
      </c>
      <c r="G7" s="20">
        <f t="shared" si="1"/>
        <v>43399293.939999998</v>
      </c>
    </row>
    <row r="8" spans="1:7">
      <c r="A8" s="5">
        <v>1</v>
      </c>
      <c r="B8" s="25" t="s">
        <v>10</v>
      </c>
      <c r="C8" s="6" t="s">
        <v>11</v>
      </c>
      <c r="D8" s="8">
        <v>1068991.6200000001</v>
      </c>
      <c r="E8" s="8"/>
      <c r="F8" s="14"/>
      <c r="G8" s="16">
        <f>D8</f>
        <v>1068991.6200000001</v>
      </c>
    </row>
    <row r="9" spans="1:7" ht="24">
      <c r="A9" s="5">
        <v>2</v>
      </c>
      <c r="B9" s="25" t="s">
        <v>12</v>
      </c>
      <c r="C9" s="5" t="s">
        <v>13</v>
      </c>
      <c r="D9" s="8">
        <v>19257.89</v>
      </c>
      <c r="E9" s="8"/>
      <c r="F9" s="17"/>
      <c r="G9" s="16">
        <f t="shared" ref="G9:G13" si="2">D9</f>
        <v>19257.89</v>
      </c>
    </row>
    <row r="10" spans="1:7">
      <c r="A10" s="11"/>
      <c r="B10" s="26"/>
      <c r="C10" s="12" t="s">
        <v>9</v>
      </c>
      <c r="D10" s="18">
        <f>SUM(D8:D9)</f>
        <v>1088249.51</v>
      </c>
      <c r="E10" s="18"/>
      <c r="F10" s="19"/>
      <c r="G10" s="20">
        <f>SUM(G8:G9)</f>
        <v>1088249.51</v>
      </c>
    </row>
    <row r="11" spans="1:7" ht="24">
      <c r="A11" s="5">
        <v>1</v>
      </c>
      <c r="B11" s="25" t="s">
        <v>14</v>
      </c>
      <c r="C11" s="5" t="s">
        <v>13</v>
      </c>
      <c r="D11" s="7">
        <v>61095.72</v>
      </c>
      <c r="E11" s="8"/>
      <c r="F11" s="17"/>
      <c r="G11" s="16">
        <f t="shared" si="2"/>
        <v>61095.72</v>
      </c>
    </row>
    <row r="12" spans="1:7">
      <c r="A12" s="5">
        <v>2</v>
      </c>
      <c r="B12" s="25" t="s">
        <v>15</v>
      </c>
      <c r="C12" s="5" t="str">
        <f>[1]债权申报审核!B16</f>
        <v>常熟市地方税务局</v>
      </c>
      <c r="D12" s="7">
        <v>1094347.6000000001</v>
      </c>
      <c r="E12" s="8"/>
      <c r="F12" s="17"/>
      <c r="G12" s="16">
        <f t="shared" si="2"/>
        <v>1094347.6000000001</v>
      </c>
    </row>
    <row r="13" spans="1:7">
      <c r="A13" s="5">
        <v>3</v>
      </c>
      <c r="B13" s="25" t="s">
        <v>15</v>
      </c>
      <c r="C13" s="5" t="str">
        <f>[1]债权申报审核!B19</f>
        <v>常熟市国家税务局</v>
      </c>
      <c r="D13" s="7">
        <v>3698911.38</v>
      </c>
      <c r="E13" s="8"/>
      <c r="F13" s="19"/>
      <c r="G13" s="16">
        <f t="shared" si="2"/>
        <v>3698911.38</v>
      </c>
    </row>
    <row r="14" spans="1:7">
      <c r="A14" s="11"/>
      <c r="B14" s="26"/>
      <c r="C14" s="11" t="s">
        <v>9</v>
      </c>
      <c r="D14" s="13">
        <f>SUM(D11:D13)</f>
        <v>4854354.7</v>
      </c>
      <c r="E14" s="18"/>
      <c r="F14" s="19"/>
      <c r="G14" s="20">
        <f>SUM(G11:G13)</f>
        <v>4854354.7</v>
      </c>
    </row>
    <row r="15" spans="1:7">
      <c r="A15" s="5">
        <v>1</v>
      </c>
      <c r="B15" s="25" t="s">
        <v>16</v>
      </c>
      <c r="C15" s="5" t="str">
        <f>[1]债权申报审核!B4</f>
        <v>江苏常熟农村商业银行股份有限公司</v>
      </c>
      <c r="D15" s="7">
        <v>8208995</v>
      </c>
      <c r="E15" s="8"/>
      <c r="F15" s="17"/>
      <c r="G15" s="16">
        <f>D15+F4</f>
        <v>17895794.630000003</v>
      </c>
    </row>
    <row r="16" spans="1:7">
      <c r="A16" s="5">
        <v>2</v>
      </c>
      <c r="B16" s="25" t="s">
        <v>16</v>
      </c>
      <c r="C16" s="5" t="str">
        <f>[1]债权申报审核!B5</f>
        <v>上海浦东发展银行股份有限公司常熟支行</v>
      </c>
      <c r="D16" s="7">
        <v>24666279.699999999</v>
      </c>
      <c r="E16" s="8"/>
      <c r="F16" s="19"/>
      <c r="G16" s="16">
        <f>D16</f>
        <v>24666279.699999999</v>
      </c>
    </row>
    <row r="17" spans="1:7">
      <c r="A17" s="5">
        <v>3</v>
      </c>
      <c r="B17" s="25" t="s">
        <v>16</v>
      </c>
      <c r="C17" s="5" t="str">
        <f>[1]债权申报审核!B6</f>
        <v>江苏新凯盛企业发展有限公司</v>
      </c>
      <c r="D17" s="7">
        <v>7312083.5199999996</v>
      </c>
      <c r="E17" s="8"/>
      <c r="F17" s="14"/>
      <c r="G17" s="16">
        <f>D17+F5</f>
        <v>16473441.919999998</v>
      </c>
    </row>
    <row r="18" spans="1:7">
      <c r="A18" s="5">
        <v>4</v>
      </c>
      <c r="B18" s="25" t="s">
        <v>16</v>
      </c>
      <c r="C18" s="5" t="str">
        <f>[1]债权申报审核!B7</f>
        <v>中国光大银行股份有限公司常熟城南支行</v>
      </c>
      <c r="D18" s="7">
        <v>10000000</v>
      </c>
      <c r="E18" s="8"/>
      <c r="F18" s="14"/>
      <c r="G18" s="16">
        <f>D18</f>
        <v>10000000</v>
      </c>
    </row>
    <row r="19" spans="1:7">
      <c r="A19" s="5">
        <v>5</v>
      </c>
      <c r="B19" s="25" t="s">
        <v>16</v>
      </c>
      <c r="C19" s="5" t="str">
        <f>[1]债权申报审核!B8</f>
        <v>常熟樱松纺织有限公司</v>
      </c>
      <c r="D19" s="7">
        <v>6172577.3300000001</v>
      </c>
      <c r="E19" s="8"/>
      <c r="F19" s="14"/>
      <c r="G19" s="16">
        <f>D19+F6</f>
        <v>11830244.789999999</v>
      </c>
    </row>
    <row r="20" spans="1:7">
      <c r="A20" s="5">
        <v>6</v>
      </c>
      <c r="B20" s="25" t="s">
        <v>16</v>
      </c>
      <c r="C20" s="5" t="str">
        <f>[1]债权申报审核!B9</f>
        <v>苏州呈祥染整有限公司</v>
      </c>
      <c r="D20" s="7">
        <v>5546134.3700000001</v>
      </c>
      <c r="E20" s="8"/>
      <c r="F20" s="9"/>
      <c r="G20" s="16">
        <f>D20</f>
        <v>5546134.3700000001</v>
      </c>
    </row>
    <row r="21" spans="1:7">
      <c r="A21" s="5">
        <v>7</v>
      </c>
      <c r="B21" s="25" t="s">
        <v>16</v>
      </c>
      <c r="C21" s="5" t="str">
        <f>[1]债权申报审核!B10</f>
        <v>常熟市灵丰担保有限公司</v>
      </c>
      <c r="D21" s="7">
        <v>3069482</v>
      </c>
      <c r="E21" s="8"/>
      <c r="F21" s="17"/>
      <c r="G21" s="16">
        <f t="shared" ref="G21:G54" si="3">D21</f>
        <v>3069482</v>
      </c>
    </row>
    <row r="22" spans="1:7">
      <c r="A22" s="5">
        <v>8</v>
      </c>
      <c r="B22" s="25" t="s">
        <v>16</v>
      </c>
      <c r="C22" s="5" t="str">
        <f>[1]债权申报审核!B11</f>
        <v>微山县对外贸易总公司</v>
      </c>
      <c r="D22" s="7">
        <v>1846510</v>
      </c>
      <c r="E22" s="8"/>
      <c r="F22" s="17"/>
      <c r="G22" s="16">
        <f t="shared" si="3"/>
        <v>1846510</v>
      </c>
    </row>
    <row r="23" spans="1:7">
      <c r="A23" s="5">
        <v>9</v>
      </c>
      <c r="B23" s="25" t="s">
        <v>16</v>
      </c>
      <c r="C23" s="5" t="str">
        <f>[1]债权申报审核!B12</f>
        <v>常熟市茂兴煤炭有限公司</v>
      </c>
      <c r="D23" s="7">
        <v>680471.9</v>
      </c>
      <c r="E23" s="8"/>
      <c r="F23" s="17"/>
      <c r="G23" s="16">
        <f t="shared" si="3"/>
        <v>680471.9</v>
      </c>
    </row>
    <row r="24" spans="1:7">
      <c r="A24" s="5">
        <v>10</v>
      </c>
      <c r="B24" s="25" t="s">
        <v>16</v>
      </c>
      <c r="C24" s="5" t="str">
        <f>[1]债权申报审核!B13</f>
        <v>常熟市达冠化纤有限公司</v>
      </c>
      <c r="D24" s="7">
        <v>1502642</v>
      </c>
      <c r="E24" s="8"/>
      <c r="F24" s="17"/>
      <c r="G24" s="16">
        <f t="shared" si="3"/>
        <v>1502642</v>
      </c>
    </row>
    <row r="25" spans="1:7">
      <c r="A25" s="5">
        <v>11</v>
      </c>
      <c r="B25" s="25" t="s">
        <v>16</v>
      </c>
      <c r="C25" s="5" t="str">
        <f>[1]债权申报审核!B15</f>
        <v>常熟市佳恒化纤有限公司</v>
      </c>
      <c r="D25" s="7">
        <v>1123344.3999999999</v>
      </c>
      <c r="E25" s="8"/>
      <c r="F25" s="17"/>
      <c r="G25" s="16">
        <f t="shared" si="3"/>
        <v>1123344.3999999999</v>
      </c>
    </row>
    <row r="26" spans="1:7">
      <c r="A26" s="5">
        <v>12</v>
      </c>
      <c r="B26" s="25" t="s">
        <v>17</v>
      </c>
      <c r="C26" s="5" t="str">
        <f>C12</f>
        <v>常熟市地方税务局</v>
      </c>
      <c r="D26" s="7">
        <v>98135.12</v>
      </c>
      <c r="E26" s="8"/>
      <c r="F26" s="17"/>
      <c r="G26" s="16">
        <f t="shared" si="3"/>
        <v>98135.12</v>
      </c>
    </row>
    <row r="27" spans="1:7">
      <c r="A27" s="5">
        <v>13</v>
      </c>
      <c r="B27" s="25" t="s">
        <v>16</v>
      </c>
      <c r="C27" s="5" t="str">
        <f>[1]债权申报审核!B17</f>
        <v>常熟市阳光针织布业有限公司</v>
      </c>
      <c r="D27" s="7">
        <v>7765052.2999999998</v>
      </c>
      <c r="E27" s="8"/>
      <c r="F27" s="17"/>
      <c r="G27" s="16">
        <f t="shared" si="3"/>
        <v>7765052.2999999998</v>
      </c>
    </row>
    <row r="28" spans="1:7">
      <c r="A28" s="5">
        <v>14</v>
      </c>
      <c r="B28" s="25" t="s">
        <v>16</v>
      </c>
      <c r="C28" s="5" t="str">
        <f>[1]债权申报审核!B18</f>
        <v>常熟市联益针纺印染有限公司</v>
      </c>
      <c r="D28" s="7">
        <v>716153.5</v>
      </c>
      <c r="E28" s="8"/>
      <c r="F28" s="17"/>
      <c r="G28" s="16">
        <f t="shared" si="3"/>
        <v>716153.5</v>
      </c>
    </row>
    <row r="29" spans="1:7">
      <c r="A29" s="5">
        <v>15</v>
      </c>
      <c r="B29" s="25" t="s">
        <v>17</v>
      </c>
      <c r="C29" s="5" t="str">
        <f>C13</f>
        <v>常熟市国家税务局</v>
      </c>
      <c r="D29" s="7">
        <v>314845</v>
      </c>
      <c r="E29" s="8"/>
      <c r="F29" s="17"/>
      <c r="G29" s="16">
        <f t="shared" si="3"/>
        <v>314845</v>
      </c>
    </row>
    <row r="30" spans="1:7">
      <c r="A30" s="5">
        <v>16</v>
      </c>
      <c r="B30" s="25" t="s">
        <v>16</v>
      </c>
      <c r="C30" s="5" t="str">
        <f>[1]债权申报审核!B20</f>
        <v>常熟市广源贸易有限公司</v>
      </c>
      <c r="D30" s="7">
        <v>504400</v>
      </c>
      <c r="E30" s="8"/>
      <c r="F30" s="17"/>
      <c r="G30" s="16">
        <f t="shared" si="3"/>
        <v>504400</v>
      </c>
    </row>
    <row r="31" spans="1:7">
      <c r="A31" s="5">
        <v>17</v>
      </c>
      <c r="B31" s="25" t="s">
        <v>16</v>
      </c>
      <c r="C31" s="5" t="str">
        <f>[1]债权申报审核!B21</f>
        <v>浙江立成印染机械科技有限公司</v>
      </c>
      <c r="D31" s="7">
        <v>541732.18999999994</v>
      </c>
      <c r="E31" s="8"/>
      <c r="F31" s="17"/>
      <c r="G31" s="16">
        <f t="shared" si="3"/>
        <v>541732.18999999994</v>
      </c>
    </row>
    <row r="32" spans="1:7">
      <c r="A32" s="5">
        <v>18</v>
      </c>
      <c r="B32" s="25" t="s">
        <v>16</v>
      </c>
      <c r="C32" s="5" t="str">
        <f>[1]债权申报审核!B22</f>
        <v>孙雪昌</v>
      </c>
      <c r="D32" s="7">
        <v>130280</v>
      </c>
      <c r="E32" s="8"/>
      <c r="F32" s="17"/>
      <c r="G32" s="16">
        <f t="shared" si="3"/>
        <v>130280</v>
      </c>
    </row>
    <row r="33" spans="1:7">
      <c r="A33" s="5">
        <v>19</v>
      </c>
      <c r="B33" s="25" t="s">
        <v>16</v>
      </c>
      <c r="C33" s="5" t="str">
        <f>[1]债权申报审核!B23</f>
        <v>无锡惠山德美化工有限公司</v>
      </c>
      <c r="D33" s="7">
        <v>270154</v>
      </c>
      <c r="E33" s="8"/>
      <c r="F33" s="17"/>
      <c r="G33" s="16">
        <f t="shared" si="3"/>
        <v>270154</v>
      </c>
    </row>
    <row r="34" spans="1:7">
      <c r="A34" s="5">
        <v>20</v>
      </c>
      <c r="B34" s="25" t="s">
        <v>16</v>
      </c>
      <c r="C34" s="5" t="str">
        <f>[1]债权申报审核!B26</f>
        <v>宁波东西芳家纺用品设计有限公司</v>
      </c>
      <c r="D34" s="7">
        <v>150000</v>
      </c>
      <c r="E34" s="8"/>
      <c r="F34" s="17"/>
      <c r="G34" s="16">
        <f t="shared" si="3"/>
        <v>150000</v>
      </c>
    </row>
    <row r="35" spans="1:7">
      <c r="A35" s="5">
        <v>21</v>
      </c>
      <c r="B35" s="25" t="s">
        <v>16</v>
      </c>
      <c r="C35" s="5" t="str">
        <f>[1]债权申报审核!B27</f>
        <v>苏州市百通助剂有限公司</v>
      </c>
      <c r="D35" s="7">
        <v>105737.43</v>
      </c>
      <c r="E35" s="8"/>
      <c r="F35" s="17"/>
      <c r="G35" s="16">
        <f t="shared" si="3"/>
        <v>105737.43</v>
      </c>
    </row>
    <row r="36" spans="1:7">
      <c r="A36" s="5">
        <v>22</v>
      </c>
      <c r="B36" s="25" t="s">
        <v>16</v>
      </c>
      <c r="C36" s="5" t="str">
        <f>[1]债权申报审核!B28</f>
        <v>丹阳海企宝德服装有限公司</v>
      </c>
      <c r="D36" s="7">
        <v>106402.4</v>
      </c>
      <c r="E36" s="8"/>
      <c r="F36" s="17"/>
      <c r="G36" s="16">
        <f t="shared" si="3"/>
        <v>106402.4</v>
      </c>
    </row>
    <row r="37" spans="1:7">
      <c r="A37" s="5">
        <v>23</v>
      </c>
      <c r="B37" s="25" t="s">
        <v>16</v>
      </c>
      <c r="C37" s="5" t="str">
        <f>[1]债权申报审核!B30</f>
        <v>玛德（上虞）染料有限公司</v>
      </c>
      <c r="D37" s="7">
        <v>42234.44</v>
      </c>
      <c r="E37" s="8"/>
      <c r="F37" s="17"/>
      <c r="G37" s="16">
        <f t="shared" si="3"/>
        <v>42234.44</v>
      </c>
    </row>
    <row r="38" spans="1:7">
      <c r="A38" s="5">
        <v>24</v>
      </c>
      <c r="B38" s="25" t="s">
        <v>16</v>
      </c>
      <c r="C38" s="5" t="str">
        <f>[1]债权申报审核!B31</f>
        <v>常熟市浩达针纺织有限公司</v>
      </c>
      <c r="D38" s="7">
        <v>38144.879999999997</v>
      </c>
      <c r="E38" s="8"/>
      <c r="F38" s="17"/>
      <c r="G38" s="16">
        <f t="shared" si="3"/>
        <v>38144.879999999997</v>
      </c>
    </row>
    <row r="39" spans="1:7">
      <c r="A39" s="5">
        <v>25</v>
      </c>
      <c r="B39" s="25" t="s">
        <v>16</v>
      </c>
      <c r="C39" s="5" t="str">
        <f>[1]债权申报审核!B32</f>
        <v>昆山季广针织有限公司</v>
      </c>
      <c r="D39" s="7">
        <v>37520</v>
      </c>
      <c r="E39" s="8"/>
      <c r="F39" s="17"/>
      <c r="G39" s="16">
        <f t="shared" si="3"/>
        <v>37520</v>
      </c>
    </row>
    <row r="40" spans="1:7">
      <c r="A40" s="5">
        <v>26</v>
      </c>
      <c r="B40" s="25" t="s">
        <v>16</v>
      </c>
      <c r="C40" s="5" t="str">
        <f>[1]债权申报审核!B33</f>
        <v>嵊州市春天家纺厂</v>
      </c>
      <c r="D40" s="7">
        <v>33825</v>
      </c>
      <c r="E40" s="8"/>
      <c r="F40" s="17"/>
      <c r="G40" s="16">
        <f t="shared" si="3"/>
        <v>33825</v>
      </c>
    </row>
    <row r="41" spans="1:7">
      <c r="A41" s="5">
        <v>27</v>
      </c>
      <c r="B41" s="25" t="s">
        <v>16</v>
      </c>
      <c r="C41" s="5" t="s">
        <v>18</v>
      </c>
      <c r="D41" s="7">
        <v>282425</v>
      </c>
      <c r="E41" s="8"/>
      <c r="F41" s="17"/>
      <c r="G41" s="16">
        <f t="shared" si="3"/>
        <v>282425</v>
      </c>
    </row>
    <row r="42" spans="1:7">
      <c r="A42" s="5">
        <v>28</v>
      </c>
      <c r="B42" s="25" t="s">
        <v>16</v>
      </c>
      <c r="C42" s="5" t="str">
        <f>[1]债权申报审核!B36</f>
        <v>常熟市东湖经纬编有限公司</v>
      </c>
      <c r="D42" s="7">
        <v>31805.61</v>
      </c>
      <c r="E42" s="8"/>
      <c r="F42" s="17"/>
      <c r="G42" s="16">
        <f t="shared" si="3"/>
        <v>31805.61</v>
      </c>
    </row>
    <row r="43" spans="1:7">
      <c r="A43" s="5">
        <v>29</v>
      </c>
      <c r="B43" s="25" t="s">
        <v>16</v>
      </c>
      <c r="C43" s="5" t="str">
        <f>[1]债权申报审核!B37</f>
        <v>南通欣欣印花材料有限公司</v>
      </c>
      <c r="D43" s="7">
        <v>14000</v>
      </c>
      <c r="E43" s="8"/>
      <c r="F43" s="17"/>
      <c r="G43" s="16">
        <f t="shared" si="3"/>
        <v>14000</v>
      </c>
    </row>
    <row r="44" spans="1:7">
      <c r="A44" s="5">
        <v>30</v>
      </c>
      <c r="B44" s="25" t="s">
        <v>16</v>
      </c>
      <c r="C44" s="5" t="str">
        <f>[1]债权申报审核!B40</f>
        <v>苏州工业园区科信化工有限公司</v>
      </c>
      <c r="D44" s="7">
        <v>25740</v>
      </c>
      <c r="E44" s="8"/>
      <c r="F44" s="19"/>
      <c r="G44" s="16">
        <f t="shared" si="3"/>
        <v>25740</v>
      </c>
    </row>
    <row r="45" spans="1:7">
      <c r="A45" s="5">
        <v>31</v>
      </c>
      <c r="B45" s="25" t="s">
        <v>16</v>
      </c>
      <c r="C45" s="5" t="str">
        <f>[1]债权申报审核!B41</f>
        <v>常熟市鑫睿办公用品贸易有限公司</v>
      </c>
      <c r="D45" s="7">
        <v>24138.400000000001</v>
      </c>
      <c r="E45" s="8"/>
      <c r="F45" s="21"/>
      <c r="G45" s="16">
        <f t="shared" si="3"/>
        <v>24138.400000000001</v>
      </c>
    </row>
    <row r="46" spans="1:7">
      <c r="A46" s="5">
        <v>32</v>
      </c>
      <c r="B46" s="25" t="s">
        <v>16</v>
      </c>
      <c r="C46" s="5" t="str">
        <f>[1]债权申报审核!B44</f>
        <v>常熟市新星纸品厂</v>
      </c>
      <c r="D46" s="7">
        <v>10090</v>
      </c>
      <c r="E46" s="8"/>
      <c r="F46" s="21"/>
      <c r="G46" s="16">
        <f t="shared" si="3"/>
        <v>10090</v>
      </c>
    </row>
    <row r="47" spans="1:7">
      <c r="A47" s="5">
        <v>33</v>
      </c>
      <c r="B47" s="25" t="s">
        <v>16</v>
      </c>
      <c r="C47" s="5" t="str">
        <f>[1]债权申报审核!B46</f>
        <v>杭州普斯顿化工有限公司</v>
      </c>
      <c r="D47" s="7">
        <v>9750</v>
      </c>
      <c r="E47" s="8"/>
      <c r="F47" s="21"/>
      <c r="G47" s="16">
        <f t="shared" si="3"/>
        <v>9750</v>
      </c>
    </row>
    <row r="48" spans="1:7">
      <c r="A48" s="5">
        <v>34</v>
      </c>
      <c r="B48" s="25" t="s">
        <v>16</v>
      </c>
      <c r="C48" s="5" t="str">
        <f>[1]债权申报审核!B49</f>
        <v>江阴隆吉诚机械制造有限公司</v>
      </c>
      <c r="D48" s="7">
        <v>5680</v>
      </c>
      <c r="E48" s="8"/>
      <c r="F48" s="21"/>
      <c r="G48" s="16">
        <f t="shared" si="3"/>
        <v>5680</v>
      </c>
    </row>
    <row r="49" spans="1:7">
      <c r="A49" s="5">
        <v>35</v>
      </c>
      <c r="B49" s="25" t="s">
        <v>16</v>
      </c>
      <c r="C49" s="5" t="str">
        <f>[1]债权申报审核!B50</f>
        <v>常熟市民杏新型净水材料有限公司</v>
      </c>
      <c r="D49" s="7">
        <v>1225</v>
      </c>
      <c r="E49" s="8"/>
      <c r="F49" s="21"/>
      <c r="G49" s="16">
        <f t="shared" si="3"/>
        <v>1225</v>
      </c>
    </row>
    <row r="50" spans="1:7">
      <c r="A50" s="5">
        <v>36</v>
      </c>
      <c r="B50" s="25" t="s">
        <v>16</v>
      </c>
      <c r="C50" s="5" t="str">
        <f>[1]债权申报审核!B53</f>
        <v>常熟市豪杰塑业有限公司</v>
      </c>
      <c r="D50" s="7">
        <v>4000</v>
      </c>
      <c r="E50" s="22"/>
      <c r="F50" s="21"/>
      <c r="G50" s="16">
        <f t="shared" si="3"/>
        <v>4000</v>
      </c>
    </row>
    <row r="51" spans="1:7">
      <c r="A51" s="5">
        <v>37</v>
      </c>
      <c r="B51" s="25" t="s">
        <v>16</v>
      </c>
      <c r="C51" s="5" t="str">
        <f>[1]债权申报审核!B54</f>
        <v>金建平</v>
      </c>
      <c r="D51" s="7">
        <v>3700000</v>
      </c>
      <c r="E51" s="8"/>
      <c r="F51" s="21"/>
      <c r="G51" s="16">
        <f t="shared" si="3"/>
        <v>3700000</v>
      </c>
    </row>
    <row r="52" spans="1:7">
      <c r="A52" s="5">
        <v>38</v>
      </c>
      <c r="B52" s="25" t="s">
        <v>16</v>
      </c>
      <c r="C52" s="5" t="str">
        <f>[1]债权申报审核!B55</f>
        <v>宜兴市天驰化工有限公司</v>
      </c>
      <c r="D52" s="7">
        <v>93260</v>
      </c>
      <c r="E52" s="8"/>
      <c r="F52" s="21"/>
      <c r="G52" s="16">
        <f t="shared" si="3"/>
        <v>93260</v>
      </c>
    </row>
    <row r="53" spans="1:7">
      <c r="A53" s="5">
        <v>39</v>
      </c>
      <c r="B53" s="25" t="s">
        <v>16</v>
      </c>
      <c r="C53" s="5" t="str">
        <f>'[1]债权登记表（对外）'!E67</f>
        <v>王建佳</v>
      </c>
      <c r="D53" s="7">
        <v>861534.25</v>
      </c>
      <c r="E53" s="8"/>
      <c r="F53" s="21"/>
      <c r="G53" s="16">
        <f t="shared" si="3"/>
        <v>861534.25</v>
      </c>
    </row>
    <row r="54" spans="1:7">
      <c r="A54" s="5">
        <v>40</v>
      </c>
      <c r="B54" s="27" t="str">
        <f>'[1]债权登记表（简表）'!C65</f>
        <v>普通</v>
      </c>
      <c r="C54" s="5" t="str">
        <f>'[1]债权登记表（简表）'!E65</f>
        <v>常熟市龙略机电有限公司</v>
      </c>
      <c r="D54" s="23">
        <v>135000</v>
      </c>
      <c r="E54" s="22"/>
      <c r="F54" s="21"/>
      <c r="G54" s="16">
        <f t="shared" si="3"/>
        <v>135000</v>
      </c>
    </row>
    <row r="55" spans="1:7">
      <c r="A55" s="10"/>
      <c r="B55" s="28"/>
      <c r="C55" s="15" t="s">
        <v>9</v>
      </c>
      <c r="D55" s="13">
        <f>SUM(D15:D54)</f>
        <v>86181784.74000001</v>
      </c>
      <c r="E55" s="15"/>
      <c r="F55" s="15"/>
      <c r="G55" s="20">
        <f>SUM(G15:G54)</f>
        <v>110687610.23000002</v>
      </c>
    </row>
    <row r="56" spans="1:7">
      <c r="A56" s="10"/>
      <c r="B56" s="28"/>
      <c r="C56" s="15" t="s">
        <v>19</v>
      </c>
      <c r="D56" s="13">
        <f>D7+D10+D14+D55</f>
        <v>160029508.38</v>
      </c>
      <c r="E56" s="20">
        <f>E7</f>
        <v>43399293.939999998</v>
      </c>
      <c r="F56" s="15"/>
      <c r="G56" s="20">
        <f>G10+G14+G55</f>
        <v>116630214.44000001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2016-11-25T03:14:31Z</dcterms:modified>
</cp:coreProperties>
</file>