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6" windowWidth="19200" windowHeight="11640"/>
  </bookViews>
  <sheets>
    <sheet name="能捷" sheetId="1" r:id="rId1"/>
    <sheet name="Sheet3" sheetId="3" r:id="rId2"/>
  </sheets>
  <definedNames>
    <definedName name="_xlnm.Print_Area" localSheetId="0">能捷!$A$1:$H$33</definedName>
  </definedNames>
  <calcPr calcId="125725"/>
</workbook>
</file>

<file path=xl/calcChain.xml><?xml version="1.0" encoding="utf-8"?>
<calcChain xmlns="http://schemas.openxmlformats.org/spreadsheetml/2006/main">
  <c r="E19" i="1"/>
  <c r="D19"/>
  <c r="G30"/>
  <c r="G10"/>
  <c r="G12"/>
  <c r="G13"/>
  <c r="G14"/>
  <c r="G15"/>
  <c r="G16"/>
  <c r="G17"/>
  <c r="G18"/>
  <c r="G20"/>
  <c r="G21"/>
  <c r="G22"/>
  <c r="G23"/>
  <c r="G24"/>
  <c r="G25"/>
  <c r="G26"/>
  <c r="G27"/>
  <c r="G28"/>
  <c r="G29"/>
  <c r="G6"/>
  <c r="E8"/>
  <c r="G8" s="1"/>
  <c r="G19" l="1"/>
  <c r="E11"/>
  <c r="E31" s="1"/>
  <c r="D11"/>
  <c r="G11" l="1"/>
  <c r="G31" s="1"/>
  <c r="D31"/>
  <c r="E7"/>
  <c r="E9" l="1"/>
  <c r="E32" s="1"/>
  <c r="D7"/>
  <c r="G7" s="1"/>
  <c r="D9" l="1"/>
  <c r="D32" l="1"/>
  <c r="G9"/>
  <c r="G32" s="1"/>
</calcChain>
</file>

<file path=xl/sharedStrings.xml><?xml version="1.0" encoding="utf-8"?>
<sst xmlns="http://schemas.openxmlformats.org/spreadsheetml/2006/main" count="72" uniqueCount="43">
  <si>
    <t>债权人
编号</t>
  </si>
  <si>
    <t>债权分组</t>
  </si>
  <si>
    <t>债权人名称</t>
  </si>
  <si>
    <t>债权申报金额</t>
  </si>
  <si>
    <t>根据审查结果</t>
  </si>
  <si>
    <t>认定金额</t>
  </si>
  <si>
    <t>待定金额</t>
  </si>
  <si>
    <t>不认定金额</t>
  </si>
  <si>
    <t>人民币</t>
  </si>
  <si>
    <t>普通</t>
  </si>
  <si>
    <t>小计</t>
    <phoneticPr fontId="1" type="noConversion"/>
  </si>
  <si>
    <t>合计</t>
    <phoneticPr fontId="1" type="noConversion"/>
  </si>
  <si>
    <t xml:space="preserve">  截止2017年8月31日</t>
    <phoneticPr fontId="1" type="noConversion"/>
  </si>
  <si>
    <t>苏州市吴江区地方税务局</t>
    <phoneticPr fontId="1" type="noConversion"/>
  </si>
  <si>
    <t>吴雄翔</t>
    <phoneticPr fontId="1" type="noConversion"/>
  </si>
  <si>
    <t>李桦</t>
    <phoneticPr fontId="1" type="noConversion"/>
  </si>
  <si>
    <t>苏州卓安投资有限责任公司</t>
    <phoneticPr fontId="1" type="noConversion"/>
  </si>
  <si>
    <t>陈琳</t>
    <phoneticPr fontId="1" type="noConversion"/>
  </si>
  <si>
    <t>星展银行（中国）有限公司上海分行</t>
    <phoneticPr fontId="1" type="noConversion"/>
  </si>
  <si>
    <t>周科</t>
    <phoneticPr fontId="1" type="noConversion"/>
  </si>
  <si>
    <t>沈国荣</t>
    <phoneticPr fontId="1" type="noConversion"/>
  </si>
  <si>
    <t>苏州亨利国际贸易有限公司</t>
    <phoneticPr fontId="1" type="noConversion"/>
  </si>
  <si>
    <t>庄其荣</t>
    <phoneticPr fontId="1" type="noConversion"/>
  </si>
  <si>
    <t>中国光大银行股份有限公司吴江支行</t>
    <phoneticPr fontId="1" type="noConversion"/>
  </si>
  <si>
    <t>孙浩</t>
    <phoneticPr fontId="1" type="noConversion"/>
  </si>
  <si>
    <t>沈梦婷</t>
    <phoneticPr fontId="1" type="noConversion"/>
  </si>
  <si>
    <t>焦振东</t>
    <phoneticPr fontId="1" type="noConversion"/>
  </si>
  <si>
    <t>张宏誉</t>
    <phoneticPr fontId="1" type="noConversion"/>
  </si>
  <si>
    <t>陈强</t>
    <phoneticPr fontId="1" type="noConversion"/>
  </si>
  <si>
    <t>左少峰</t>
    <phoneticPr fontId="1" type="noConversion"/>
  </si>
  <si>
    <t>屠强</t>
    <phoneticPr fontId="1" type="noConversion"/>
  </si>
  <si>
    <t>洪焱</t>
    <phoneticPr fontId="1" type="noConversion"/>
  </si>
  <si>
    <t>金林</t>
    <phoneticPr fontId="1" type="noConversion"/>
  </si>
  <si>
    <t>吴江能捷新能源有限公司债权表</t>
    <phoneticPr fontId="1" type="noConversion"/>
  </si>
  <si>
    <t>备注</t>
    <phoneticPr fontId="1" type="noConversion"/>
  </si>
  <si>
    <t>担保</t>
    <phoneticPr fontId="1" type="noConversion"/>
  </si>
  <si>
    <t>中国工商银行股份有限公司吴江分行</t>
    <phoneticPr fontId="1" type="noConversion"/>
  </si>
  <si>
    <t>税务</t>
    <phoneticPr fontId="1" type="noConversion"/>
  </si>
  <si>
    <t>普通</t>
    <phoneticPr fontId="1" type="noConversion"/>
  </si>
  <si>
    <t>吴江市慧丰进出口有限公司</t>
    <phoneticPr fontId="1" type="noConversion"/>
  </si>
  <si>
    <t>利息计算差异</t>
    <phoneticPr fontId="1" type="noConversion"/>
  </si>
  <si>
    <t>对证据不足部分进行核减</t>
    <phoneticPr fontId="1" type="noConversion"/>
  </si>
  <si>
    <t>超过诉讼进效且担保手续不全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</si>
</sst>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7" fillId="2" borderId="0" xfId="0" applyFont="1" applyFill="1">
      <alignment vertical="center"/>
    </xf>
    <xf numFmtId="43" fontId="6" fillId="2" borderId="2" xfId="3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vertical="center" shrinkToFit="1"/>
    </xf>
    <xf numFmtId="43" fontId="7" fillId="2" borderId="2" xfId="1" applyFont="1" applyFill="1" applyBorder="1" applyAlignment="1">
      <alignment vertical="center"/>
    </xf>
    <xf numFmtId="43" fontId="5" fillId="2" borderId="2" xfId="2" applyNumberFormat="1" applyFont="1" applyFill="1" applyBorder="1" applyAlignment="1">
      <alignment horizontal="right" vertical="center"/>
    </xf>
    <xf numFmtId="43" fontId="5" fillId="2" borderId="2" xfId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/>
    </xf>
    <xf numFmtId="43" fontId="6" fillId="2" borderId="2" xfId="3" applyNumberFormat="1" applyFont="1" applyFill="1" applyBorder="1" applyAlignment="1">
      <alignment horizontal="right" vertical="center"/>
    </xf>
    <xf numFmtId="49" fontId="7" fillId="2" borderId="2" xfId="0" applyNumberFormat="1" applyFont="1" applyFill="1" applyBorder="1" applyAlignment="1">
      <alignment vertical="center"/>
    </xf>
    <xf numFmtId="43" fontId="5" fillId="2" borderId="2" xfId="1" applyFont="1" applyFill="1" applyBorder="1" applyAlignment="1">
      <alignment horizontal="right" vertical="center"/>
    </xf>
    <xf numFmtId="43" fontId="7" fillId="2" borderId="0" xfId="0" applyNumberFormat="1" applyFont="1" applyFill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3" fontId="6" fillId="2" borderId="2" xfId="2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center" vertical="center" wrapText="1"/>
    </xf>
    <xf numFmtId="0" fontId="5" fillId="2" borderId="2" xfId="2" applyFont="1" applyFill="1" applyBorder="1">
      <alignment vertical="center"/>
    </xf>
    <xf numFmtId="0" fontId="6" fillId="2" borderId="2" xfId="2" applyFont="1" applyFill="1" applyBorder="1" applyAlignment="1">
      <alignment horizontal="center" vertical="center"/>
    </xf>
    <xf numFmtId="43" fontId="6" fillId="2" borderId="2" xfId="2" applyNumberFormat="1" applyFont="1" applyFill="1" applyBorder="1">
      <alignment vertical="center"/>
    </xf>
    <xf numFmtId="0" fontId="6" fillId="2" borderId="2" xfId="2" applyFont="1" applyFill="1" applyBorder="1" applyAlignment="1">
      <alignment vertical="center" wrapText="1" shrinkToFit="1"/>
    </xf>
    <xf numFmtId="0" fontId="7" fillId="2" borderId="0" xfId="0" applyFont="1" applyFill="1" applyAlignment="1">
      <alignment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right" vertical="center"/>
    </xf>
    <xf numFmtId="43" fontId="6" fillId="2" borderId="2" xfId="1" applyFont="1" applyFill="1" applyBorder="1">
      <alignment vertical="center"/>
    </xf>
    <xf numFmtId="43" fontId="7" fillId="2" borderId="0" xfId="1" applyFont="1" applyFill="1">
      <alignment vertical="center"/>
    </xf>
    <xf numFmtId="43" fontId="6" fillId="2" borderId="2" xfId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vertical="center" wrapText="1" shrinkToFit="1"/>
    </xf>
    <xf numFmtId="0" fontId="4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0" fontId="6" fillId="2" borderId="2" xfId="2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2" xfId="3" applyNumberFormat="1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 shrinkToFit="1"/>
    </xf>
    <xf numFmtId="0" fontId="5" fillId="2" borderId="4" xfId="2" applyFont="1" applyFill="1" applyBorder="1" applyAlignment="1">
      <alignment horizontal="center" vertical="center" wrapText="1" shrinkToFit="1"/>
    </xf>
    <xf numFmtId="0" fontId="5" fillId="2" borderId="5" xfId="2" applyFont="1" applyFill="1" applyBorder="1" applyAlignment="1">
      <alignment horizontal="center" vertical="center" wrapText="1" shrinkToFit="1"/>
    </xf>
    <xf numFmtId="43" fontId="8" fillId="2" borderId="2" xfId="2" applyNumberFormat="1" applyFont="1" applyFill="1" applyBorder="1" applyAlignment="1">
      <alignment vertical="center" wrapText="1" shrinkToFit="1"/>
    </xf>
  </cellXfs>
  <cellStyles count="4">
    <cellStyle name="常规" xfId="0" builtinId="0"/>
    <cellStyle name="常规 3" xfId="2"/>
    <cellStyle name="千位分隔" xfId="1" builtinId="3"/>
    <cellStyle name="千位分隔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Normal="100" workbookViewId="0">
      <selection activeCell="K26" sqref="K26"/>
    </sheetView>
  </sheetViews>
  <sheetFormatPr defaultRowHeight="15.6"/>
  <cols>
    <col min="1" max="1" width="8.77734375" style="1" customWidth="1"/>
    <col min="2" max="2" width="11" style="1" bestFit="1" customWidth="1"/>
    <col min="3" max="3" width="39.77734375" style="1" bestFit="1" customWidth="1"/>
    <col min="4" max="5" width="22.21875" style="30" bestFit="1" customWidth="1"/>
    <col min="6" max="6" width="16.109375" style="1" customWidth="1"/>
    <col min="7" max="7" width="20.88671875" style="1" bestFit="1" customWidth="1"/>
    <col min="8" max="8" width="15.88671875" style="25" customWidth="1"/>
    <col min="9" max="9" width="8.88671875" style="1"/>
    <col min="10" max="10" width="16.109375" style="1" bestFit="1" customWidth="1"/>
    <col min="11" max="16384" width="8.88671875" style="1"/>
  </cols>
  <sheetData>
    <row r="1" spans="1:10" ht="20.399999999999999">
      <c r="A1" s="33" t="s">
        <v>33</v>
      </c>
      <c r="B1" s="33"/>
      <c r="C1" s="33"/>
      <c r="D1" s="33"/>
      <c r="E1" s="33"/>
      <c r="F1" s="33"/>
      <c r="G1" s="33"/>
      <c r="H1" s="33"/>
    </row>
    <row r="2" spans="1:10">
      <c r="A2" s="34" t="s">
        <v>12</v>
      </c>
      <c r="B2" s="34"/>
      <c r="C2" s="34"/>
      <c r="D2" s="34"/>
      <c r="E2" s="34"/>
      <c r="F2" s="34"/>
      <c r="G2" s="34"/>
      <c r="H2" s="34"/>
    </row>
    <row r="3" spans="1:10" ht="25.2" customHeight="1">
      <c r="A3" s="35" t="s">
        <v>0</v>
      </c>
      <c r="B3" s="35" t="s">
        <v>1</v>
      </c>
      <c r="C3" s="35" t="s">
        <v>2</v>
      </c>
      <c r="D3" s="36" t="s">
        <v>3</v>
      </c>
      <c r="E3" s="37" t="s">
        <v>4</v>
      </c>
      <c r="F3" s="37"/>
      <c r="G3" s="37"/>
      <c r="H3" s="38" t="s">
        <v>34</v>
      </c>
    </row>
    <row r="4" spans="1:10" ht="25.2" customHeight="1">
      <c r="A4" s="35"/>
      <c r="B4" s="35"/>
      <c r="C4" s="35"/>
      <c r="D4" s="36"/>
      <c r="E4" s="26" t="s">
        <v>5</v>
      </c>
      <c r="F4" s="2" t="s">
        <v>6</v>
      </c>
      <c r="G4" s="2" t="s">
        <v>7</v>
      </c>
      <c r="H4" s="39"/>
    </row>
    <row r="5" spans="1:10" ht="25.2" customHeight="1">
      <c r="A5" s="35"/>
      <c r="B5" s="35"/>
      <c r="C5" s="35"/>
      <c r="D5" s="27" t="s">
        <v>8</v>
      </c>
      <c r="E5" s="26" t="s">
        <v>8</v>
      </c>
      <c r="F5" s="2" t="s">
        <v>8</v>
      </c>
      <c r="G5" s="2" t="s">
        <v>8</v>
      </c>
      <c r="H5" s="40"/>
    </row>
    <row r="6" spans="1:10">
      <c r="A6" s="3">
        <v>1</v>
      </c>
      <c r="B6" s="4" t="s">
        <v>35</v>
      </c>
      <c r="C6" s="5" t="s">
        <v>36</v>
      </c>
      <c r="D6" s="6">
        <v>20000000</v>
      </c>
      <c r="E6" s="6">
        <v>20000000</v>
      </c>
      <c r="F6" s="7"/>
      <c r="G6" s="8">
        <f>D6-E6</f>
        <v>0</v>
      </c>
      <c r="H6" s="32"/>
    </row>
    <row r="7" spans="1:10" ht="18.600000000000001" customHeight="1">
      <c r="A7" s="3"/>
      <c r="B7" s="4"/>
      <c r="C7" s="9" t="s">
        <v>10</v>
      </c>
      <c r="D7" s="28">
        <f>SUM(D6:D6)</f>
        <v>20000000</v>
      </c>
      <c r="E7" s="28">
        <f>SUM(E6:E6)</f>
        <v>20000000</v>
      </c>
      <c r="F7" s="10"/>
      <c r="G7" s="8">
        <f t="shared" ref="G7:G30" si="0">D7-E7</f>
        <v>0</v>
      </c>
      <c r="H7" s="32"/>
    </row>
    <row r="8" spans="1:10" ht="18.600000000000001" customHeight="1">
      <c r="A8" s="3">
        <v>2.1</v>
      </c>
      <c r="B8" s="4" t="s">
        <v>37</v>
      </c>
      <c r="C8" s="11" t="s">
        <v>13</v>
      </c>
      <c r="D8" s="12">
        <v>4018468.9899999998</v>
      </c>
      <c r="E8" s="12">
        <f>D8</f>
        <v>4018468.9899999998</v>
      </c>
      <c r="F8" s="7"/>
      <c r="G8" s="8">
        <f t="shared" si="0"/>
        <v>0</v>
      </c>
      <c r="H8" s="32"/>
    </row>
    <row r="9" spans="1:10" ht="18.600000000000001" customHeight="1">
      <c r="A9" s="3"/>
      <c r="B9" s="4"/>
      <c r="C9" s="9" t="s">
        <v>10</v>
      </c>
      <c r="D9" s="28">
        <f>SUM(D8:D8)</f>
        <v>4018468.9899999998</v>
      </c>
      <c r="E9" s="28">
        <f>SUM(E8:E8)</f>
        <v>4018468.9899999998</v>
      </c>
      <c r="F9" s="10"/>
      <c r="G9" s="8">
        <f t="shared" si="0"/>
        <v>0</v>
      </c>
      <c r="H9" s="32"/>
    </row>
    <row r="10" spans="1:10" ht="18.600000000000001" customHeight="1">
      <c r="A10" s="3">
        <v>1</v>
      </c>
      <c r="B10" s="4" t="s">
        <v>9</v>
      </c>
      <c r="C10" s="5" t="s">
        <v>14</v>
      </c>
      <c r="D10" s="12">
        <v>3600000</v>
      </c>
      <c r="E10" s="12">
        <v>3600000</v>
      </c>
      <c r="F10" s="7"/>
      <c r="G10" s="8">
        <f t="shared" si="0"/>
        <v>0</v>
      </c>
      <c r="H10" s="32"/>
    </row>
    <row r="11" spans="1:10" ht="18.600000000000001" customHeight="1">
      <c r="A11" s="3">
        <v>2.2000000000000002</v>
      </c>
      <c r="B11" s="4" t="s">
        <v>9</v>
      </c>
      <c r="C11" s="11" t="s">
        <v>13</v>
      </c>
      <c r="D11" s="12">
        <f>6128252.39-D8</f>
        <v>2109783.4</v>
      </c>
      <c r="E11" s="12">
        <f>6128252.39-E8</f>
        <v>2109783.4</v>
      </c>
      <c r="F11" s="7"/>
      <c r="G11" s="8">
        <f t="shared" si="0"/>
        <v>0</v>
      </c>
      <c r="H11" s="32"/>
      <c r="J11" s="13"/>
    </row>
    <row r="12" spans="1:10" ht="18.600000000000001" customHeight="1">
      <c r="A12" s="3">
        <v>3</v>
      </c>
      <c r="B12" s="4" t="s">
        <v>9</v>
      </c>
      <c r="C12" s="14" t="s">
        <v>15</v>
      </c>
      <c r="D12" s="12">
        <v>1671933</v>
      </c>
      <c r="E12" s="12">
        <v>1671933</v>
      </c>
      <c r="F12" s="7"/>
      <c r="G12" s="8">
        <f t="shared" si="0"/>
        <v>0</v>
      </c>
      <c r="H12" s="32"/>
    </row>
    <row r="13" spans="1:10" ht="18.600000000000001" customHeight="1">
      <c r="A13" s="3">
        <v>4</v>
      </c>
      <c r="B13" s="4" t="s">
        <v>9</v>
      </c>
      <c r="C13" s="14" t="s">
        <v>16</v>
      </c>
      <c r="D13" s="12">
        <v>583420</v>
      </c>
      <c r="E13" s="12">
        <v>583420</v>
      </c>
      <c r="F13" s="7"/>
      <c r="G13" s="8">
        <f t="shared" si="0"/>
        <v>0</v>
      </c>
      <c r="H13" s="41"/>
    </row>
    <row r="14" spans="1:10" ht="18.600000000000001" customHeight="1">
      <c r="A14" s="3">
        <v>5</v>
      </c>
      <c r="B14" s="4" t="s">
        <v>9</v>
      </c>
      <c r="C14" s="14" t="s">
        <v>17</v>
      </c>
      <c r="D14" s="12">
        <v>4577624</v>
      </c>
      <c r="E14" s="12">
        <v>4577624</v>
      </c>
      <c r="F14" s="7"/>
      <c r="G14" s="8">
        <f t="shared" si="0"/>
        <v>0</v>
      </c>
      <c r="H14" s="32"/>
    </row>
    <row r="15" spans="1:10" ht="18.600000000000001" customHeight="1">
      <c r="A15" s="3">
        <v>6</v>
      </c>
      <c r="B15" s="4" t="s">
        <v>9</v>
      </c>
      <c r="C15" s="15" t="s">
        <v>18</v>
      </c>
      <c r="D15" s="12">
        <v>3273444.98</v>
      </c>
      <c r="E15" s="12">
        <v>3273444.98</v>
      </c>
      <c r="F15" s="7"/>
      <c r="G15" s="8">
        <f t="shared" si="0"/>
        <v>0</v>
      </c>
      <c r="H15" s="32"/>
    </row>
    <row r="16" spans="1:10" ht="18.600000000000001" customHeight="1">
      <c r="A16" s="3">
        <v>7</v>
      </c>
      <c r="B16" s="4" t="s">
        <v>9</v>
      </c>
      <c r="C16" s="16" t="s">
        <v>19</v>
      </c>
      <c r="D16" s="12">
        <v>8533000</v>
      </c>
      <c r="E16" s="12">
        <v>8533000</v>
      </c>
      <c r="F16" s="7"/>
      <c r="G16" s="8">
        <f t="shared" si="0"/>
        <v>0</v>
      </c>
      <c r="H16" s="32"/>
    </row>
    <row r="17" spans="1:8" ht="18.600000000000001" customHeight="1">
      <c r="A17" s="3">
        <v>8</v>
      </c>
      <c r="B17" s="4" t="s">
        <v>9</v>
      </c>
      <c r="C17" s="5" t="s">
        <v>20</v>
      </c>
      <c r="D17" s="12">
        <v>6280000</v>
      </c>
      <c r="E17" s="12">
        <v>6280000</v>
      </c>
      <c r="F17" s="7"/>
      <c r="G17" s="8">
        <f t="shared" si="0"/>
        <v>0</v>
      </c>
      <c r="H17" s="32"/>
    </row>
    <row r="18" spans="1:8" ht="18.600000000000001" customHeight="1">
      <c r="A18" s="3">
        <v>9</v>
      </c>
      <c r="B18" s="4" t="s">
        <v>9</v>
      </c>
      <c r="C18" s="5" t="s">
        <v>21</v>
      </c>
      <c r="D18" s="12">
        <v>13736829.460000001</v>
      </c>
      <c r="E18" s="12">
        <v>13736829.460000001</v>
      </c>
      <c r="F18" s="7"/>
      <c r="G18" s="8">
        <f t="shared" si="0"/>
        <v>0</v>
      </c>
      <c r="H18" s="32"/>
    </row>
    <row r="19" spans="1:8" ht="18.600000000000001" customHeight="1">
      <c r="A19" s="3">
        <v>10</v>
      </c>
      <c r="B19" s="4" t="s">
        <v>9</v>
      </c>
      <c r="C19" s="5" t="s">
        <v>22</v>
      </c>
      <c r="D19" s="12">
        <f>9669831.25+12049300</f>
        <v>21719131.25</v>
      </c>
      <c r="E19" s="12">
        <f>9326865.16+12049300</f>
        <v>21376165.16</v>
      </c>
      <c r="F19" s="7"/>
      <c r="G19" s="8">
        <f t="shared" si="0"/>
        <v>342966.08999999985</v>
      </c>
      <c r="H19" s="32" t="s">
        <v>40</v>
      </c>
    </row>
    <row r="20" spans="1:8" ht="18.600000000000001" customHeight="1">
      <c r="A20" s="3">
        <v>11</v>
      </c>
      <c r="B20" s="4" t="s">
        <v>9</v>
      </c>
      <c r="C20" s="17" t="s">
        <v>23</v>
      </c>
      <c r="D20" s="12">
        <v>3611901.44</v>
      </c>
      <c r="E20" s="8">
        <v>3113678.34</v>
      </c>
      <c r="F20" s="7"/>
      <c r="G20" s="8">
        <f t="shared" si="0"/>
        <v>498223.10000000009</v>
      </c>
      <c r="H20" s="32" t="s">
        <v>40</v>
      </c>
    </row>
    <row r="21" spans="1:8" ht="18.600000000000001" customHeight="1">
      <c r="A21" s="3">
        <v>12</v>
      </c>
      <c r="B21" s="4" t="s">
        <v>9</v>
      </c>
      <c r="C21" s="18" t="s">
        <v>24</v>
      </c>
      <c r="D21" s="12">
        <v>7148943.3300000001</v>
      </c>
      <c r="E21" s="12">
        <v>6084400</v>
      </c>
      <c r="F21" s="7"/>
      <c r="G21" s="8">
        <f t="shared" si="0"/>
        <v>1064543.33</v>
      </c>
      <c r="H21" s="32" t="s">
        <v>40</v>
      </c>
    </row>
    <row r="22" spans="1:8" ht="18.600000000000001" customHeight="1">
      <c r="A22" s="3">
        <v>13</v>
      </c>
      <c r="B22" s="4" t="s">
        <v>38</v>
      </c>
      <c r="C22" s="5" t="s">
        <v>25</v>
      </c>
      <c r="D22" s="12">
        <v>1893600</v>
      </c>
      <c r="E22" s="12">
        <v>1871157.1</v>
      </c>
      <c r="F22" s="7"/>
      <c r="G22" s="8">
        <f t="shared" si="0"/>
        <v>22442.899999999907</v>
      </c>
      <c r="H22" s="32" t="s">
        <v>40</v>
      </c>
    </row>
    <row r="23" spans="1:8" ht="18.600000000000001" customHeight="1">
      <c r="A23" s="3">
        <v>14</v>
      </c>
      <c r="B23" s="4" t="s">
        <v>9</v>
      </c>
      <c r="C23" s="18" t="s">
        <v>26</v>
      </c>
      <c r="D23" s="12">
        <v>14544141.449999999</v>
      </c>
      <c r="E23" s="12">
        <v>14544141.449999999</v>
      </c>
      <c r="F23" s="7"/>
      <c r="G23" s="8">
        <f t="shared" si="0"/>
        <v>0</v>
      </c>
      <c r="H23" s="32"/>
    </row>
    <row r="24" spans="1:8" ht="18.600000000000001" customHeight="1">
      <c r="A24" s="3">
        <v>15</v>
      </c>
      <c r="B24" s="4" t="s">
        <v>38</v>
      </c>
      <c r="C24" s="5" t="s">
        <v>27</v>
      </c>
      <c r="D24" s="12">
        <v>504400</v>
      </c>
      <c r="E24" s="12">
        <v>504400</v>
      </c>
      <c r="F24" s="7"/>
      <c r="G24" s="8">
        <f t="shared" si="0"/>
        <v>0</v>
      </c>
      <c r="H24" s="32"/>
    </row>
    <row r="25" spans="1:8" ht="18.600000000000001" customHeight="1">
      <c r="A25" s="3">
        <v>16</v>
      </c>
      <c r="B25" s="4" t="s">
        <v>9</v>
      </c>
      <c r="C25" s="5" t="s">
        <v>28</v>
      </c>
      <c r="D25" s="12">
        <v>5918893.2999999998</v>
      </c>
      <c r="E25" s="12">
        <v>5104956.67</v>
      </c>
      <c r="F25" s="7"/>
      <c r="G25" s="8">
        <f t="shared" si="0"/>
        <v>813936.62999999989</v>
      </c>
      <c r="H25" s="32" t="s">
        <v>40</v>
      </c>
    </row>
    <row r="26" spans="1:8" ht="23.4" customHeight="1">
      <c r="A26" s="3">
        <v>17</v>
      </c>
      <c r="B26" s="4" t="s">
        <v>9</v>
      </c>
      <c r="C26" s="16" t="s">
        <v>29</v>
      </c>
      <c r="D26" s="12">
        <v>25634604</v>
      </c>
      <c r="E26" s="12">
        <v>18856470.059999999</v>
      </c>
      <c r="F26" s="7"/>
      <c r="G26" s="8">
        <f t="shared" si="0"/>
        <v>6778133.9400000013</v>
      </c>
      <c r="H26" s="32" t="s">
        <v>41</v>
      </c>
    </row>
    <row r="27" spans="1:8" ht="18.600000000000001" customHeight="1">
      <c r="A27" s="3">
        <v>18</v>
      </c>
      <c r="B27" s="4" t="s">
        <v>9</v>
      </c>
      <c r="C27" s="5" t="s">
        <v>30</v>
      </c>
      <c r="D27" s="12">
        <v>1300000</v>
      </c>
      <c r="E27" s="12">
        <v>1300000</v>
      </c>
      <c r="F27" s="7"/>
      <c r="G27" s="8">
        <f t="shared" si="0"/>
        <v>0</v>
      </c>
      <c r="H27" s="32"/>
    </row>
    <row r="28" spans="1:8" ht="18.600000000000001" customHeight="1">
      <c r="A28" s="3">
        <v>19</v>
      </c>
      <c r="B28" s="4" t="s">
        <v>9</v>
      </c>
      <c r="C28" s="5" t="s">
        <v>31</v>
      </c>
      <c r="D28" s="12">
        <v>1090322.5</v>
      </c>
      <c r="E28" s="12">
        <v>1090322.5</v>
      </c>
      <c r="F28" s="7"/>
      <c r="G28" s="8">
        <f t="shared" si="0"/>
        <v>0</v>
      </c>
      <c r="H28" s="32"/>
    </row>
    <row r="29" spans="1:8" ht="18.600000000000001" customHeight="1">
      <c r="A29" s="3">
        <v>20</v>
      </c>
      <c r="B29" s="4" t="s">
        <v>9</v>
      </c>
      <c r="C29" s="5" t="s">
        <v>32</v>
      </c>
      <c r="D29" s="12">
        <v>250520</v>
      </c>
      <c r="E29" s="8">
        <v>250520</v>
      </c>
      <c r="F29" s="7"/>
      <c r="G29" s="8">
        <f t="shared" si="0"/>
        <v>0</v>
      </c>
      <c r="H29" s="32"/>
    </row>
    <row r="30" spans="1:8" ht="25.2" customHeight="1">
      <c r="A30" s="3">
        <v>21</v>
      </c>
      <c r="B30" s="4" t="s">
        <v>9</v>
      </c>
      <c r="C30" s="5" t="s">
        <v>39</v>
      </c>
      <c r="D30" s="12">
        <v>660451.19999999995</v>
      </c>
      <c r="E30" s="8">
        <v>0</v>
      </c>
      <c r="F30" s="7"/>
      <c r="G30" s="8">
        <f t="shared" si="0"/>
        <v>660451.19999999995</v>
      </c>
      <c r="H30" s="32" t="s">
        <v>42</v>
      </c>
    </row>
    <row r="31" spans="1:8" ht="18.600000000000001" customHeight="1">
      <c r="A31" s="3"/>
      <c r="B31" s="3"/>
      <c r="C31" s="9" t="s">
        <v>10</v>
      </c>
      <c r="D31" s="31">
        <f>SUM(D10:D30)</f>
        <v>128642943.31</v>
      </c>
      <c r="E31" s="31">
        <f>SUM(E10:E30)</f>
        <v>118462246.12</v>
      </c>
      <c r="F31" s="19"/>
      <c r="G31" s="19">
        <f>SUM(G10:G30)</f>
        <v>10180697.190000001</v>
      </c>
      <c r="H31" s="20"/>
    </row>
    <row r="32" spans="1:8" ht="18.600000000000001" customHeight="1">
      <c r="A32" s="21"/>
      <c r="B32" s="21"/>
      <c r="C32" s="22" t="s">
        <v>11</v>
      </c>
      <c r="D32" s="29">
        <f>D7+D9+D31</f>
        <v>152661412.30000001</v>
      </c>
      <c r="E32" s="29">
        <f>E7+E9+E31</f>
        <v>142480715.11000001</v>
      </c>
      <c r="F32" s="23"/>
      <c r="G32" s="23">
        <f>G7+G9+G31</f>
        <v>10180697.190000001</v>
      </c>
      <c r="H32" s="24"/>
    </row>
  </sheetData>
  <mergeCells count="8">
    <mergeCell ref="A1:H1"/>
    <mergeCell ref="A2:H2"/>
    <mergeCell ref="A3:A5"/>
    <mergeCell ref="B3:B5"/>
    <mergeCell ref="C3:C5"/>
    <mergeCell ref="D3:D4"/>
    <mergeCell ref="E3:G3"/>
    <mergeCell ref="H3:H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1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能捷</vt:lpstr>
      <vt:lpstr>Sheet3</vt:lpstr>
      <vt:lpstr>能捷!Print_Area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2017-09-25T03:19:48Z</dcterms:modified>
</cp:coreProperties>
</file>